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120" yWindow="60" windowWidth="11355" windowHeight="91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21" i="1" l="1"/>
  <c r="E7" i="1"/>
  <c r="E3" i="1"/>
  <c r="E19" i="1" l="1"/>
  <c r="F19" i="1" s="1"/>
  <c r="H19" i="1" s="1"/>
  <c r="E22" i="1"/>
  <c r="F22" i="1"/>
  <c r="H22" i="1" s="1"/>
  <c r="F21" i="1"/>
  <c r="H21" i="1" s="1"/>
  <c r="E5" i="1"/>
  <c r="E13" i="1"/>
  <c r="F13" i="1" s="1"/>
  <c r="H13" i="1" s="1"/>
  <c r="E4" i="1"/>
  <c r="F4" i="1" s="1"/>
  <c r="H4" i="1" s="1"/>
  <c r="E6" i="1"/>
  <c r="E8" i="1"/>
  <c r="F8" i="1" s="1"/>
  <c r="H8" i="1" s="1"/>
  <c r="E9" i="1"/>
  <c r="E10" i="1"/>
  <c r="F10" i="1" s="1"/>
  <c r="H10" i="1" s="1"/>
  <c r="E11" i="1"/>
  <c r="E12" i="1"/>
  <c r="F12" i="1" s="1"/>
  <c r="H12" i="1" s="1"/>
  <c r="E14" i="1"/>
  <c r="E15" i="1"/>
  <c r="F15" i="1" s="1"/>
  <c r="H15" i="1" s="1"/>
  <c r="E16" i="1"/>
  <c r="E17" i="1"/>
  <c r="F17" i="1" s="1"/>
  <c r="H17" i="1" s="1"/>
  <c r="E18" i="1"/>
  <c r="E20" i="1"/>
  <c r="F3" i="1"/>
  <c r="H3" i="1" s="1"/>
  <c r="F5" i="1"/>
  <c r="H5" i="1" s="1"/>
  <c r="E27" i="1"/>
  <c r="F27" i="1" s="1"/>
  <c r="H27" i="1" s="1"/>
  <c r="E31" i="1"/>
  <c r="E30" i="1"/>
  <c r="F30" i="1"/>
  <c r="H30" i="1" s="1"/>
  <c r="F6" i="1"/>
  <c r="H6" i="1" s="1"/>
  <c r="F7" i="1"/>
  <c r="H7" i="1" s="1"/>
  <c r="F9" i="1"/>
  <c r="H9" i="1" s="1"/>
  <c r="F11" i="1"/>
  <c r="H11" i="1" s="1"/>
  <c r="F14" i="1"/>
  <c r="H14" i="1" s="1"/>
  <c r="F16" i="1"/>
  <c r="H16" i="1" s="1"/>
  <c r="F18" i="1"/>
  <c r="H18" i="1" s="1"/>
  <c r="F20" i="1"/>
  <c r="H20" i="1" s="1"/>
</calcChain>
</file>

<file path=xl/comments1.xml><?xml version="1.0" encoding="utf-8"?>
<comments xmlns="http://schemas.openxmlformats.org/spreadsheetml/2006/main">
  <authors>
    <author>Truong Thi Phuong Hong</author>
  </authors>
  <commentList>
    <comment ref="F27" authorId="0" shapeId="0">
      <text>
        <r>
          <rPr>
            <b/>
            <sz val="8"/>
            <color indexed="81"/>
            <rFont val="Tahoma"/>
          </rPr>
          <t>Truong Thi Phuong Hong:</t>
        </r>
        <r>
          <rPr>
            <sz val="8"/>
            <color indexed="81"/>
            <rFont val="Tahoma"/>
          </rPr>
          <t xml:space="preserve">
</t>
        </r>
      </text>
    </comment>
    <comment ref="F30" authorId="0" shapeId="0">
      <text>
        <r>
          <rPr>
            <b/>
            <sz val="8"/>
            <color indexed="81"/>
            <rFont val="Tahoma"/>
          </rPr>
          <t>Truong Thi Phuong Hong: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<sst xmlns="http://schemas.openxmlformats.org/spreadsheetml/2006/main" count="26" uniqueCount="26">
  <si>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HỆ SỐ LƯƠNG</t>
  </si>
  <si>
    <t>M LƯƠNG TT</t>
  </si>
  <si>
    <t>SỐ TIẾT THỪA</t>
  </si>
  <si>
    <t>TIỀN THỰC LÃNH</t>
  </si>
  <si>
    <t>Nguyễn Tiến Nhân</t>
  </si>
  <si>
    <t>Nguyễn Hoài Nam</t>
  </si>
  <si>
    <t>Phan Văn Thành</t>
  </si>
  <si>
    <t>Nguyễn Chí Nhân</t>
  </si>
  <si>
    <t>Nguyễn Thanh Sơn</t>
  </si>
  <si>
    <t>Võ Thúy Phương</t>
  </si>
  <si>
    <t>Duong Minh Chung</t>
  </si>
  <si>
    <t>Nguyen Tam Cuong</t>
  </si>
  <si>
    <t>Tiền lương 1 giờ dạy</t>
  </si>
  <si>
    <t>TIỀN PH TRỘI 1 giờ</t>
  </si>
  <si>
    <t>Vu Đức Pháp</t>
  </si>
  <si>
    <t>Lư Thị Yến Vũ</t>
  </si>
  <si>
    <t>Phạm Thị Phượng</t>
  </si>
  <si>
    <t>Chung Trần Thế Vinh</t>
  </si>
  <si>
    <t>Nguyễn Thị Hoàng Yến</t>
  </si>
  <si>
    <t>Phan Thị Xuân Trang</t>
  </si>
  <si>
    <t>Nguyễn Tiến Dũng</t>
  </si>
  <si>
    <t>Nguyễn Thanh Vũ</t>
  </si>
  <si>
    <t>Số dư trên 200 tiết</t>
  </si>
  <si>
    <t>Giá tiền th giảng</t>
  </si>
  <si>
    <t>Tổng số thực lãnh</t>
  </si>
  <si>
    <t>Trần Thị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</si>
</sst>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</font>
    <font>
      <sz val="8"/>
      <color indexed="81"/>
      <name val="Tahoma"/>
    </font>
    <font>
      <b/>
      <sz val="8"/>
      <color indexed="81"/>
      <name val="Tahoma"/>
    </font>
    <font>
      <sz val="10"/>
      <color indexed="10"/>
      <name val="Arial"/>
    </font>
    <font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5" fillId="0" borderId="1" xfId="0" applyNumberFormat="1" applyFont="1" applyBorder="1"/>
    <xf numFmtId="0" fontId="0" fillId="2" borderId="1" xfId="0" applyNumberFormat="1" applyFill="1" applyBorder="1" applyAlignment="1">
      <alignment horizontal="center"/>
    </xf>
    <xf numFmtId="4" fontId="4" fillId="0" borderId="1" xfId="0" applyNumberFormat="1" applyFont="1" applyFill="1" applyBorder="1"/>
    <xf numFmtId="4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A2" sqref="A2"/>
    </sheetView>
  </sheetViews>
  <sheetFormatPr defaultRowHeight="12.75" x14ac:dyDescent="0.2"/>
  <cols>
    <col min="1" max="1" width="20.7109375" customWidth="1"/>
    <col min="2" max="4" width="13.5703125" customWidth="1"/>
    <col min="5" max="5" width="18.42578125" customWidth="1"/>
    <col min="6" max="6" width="18" customWidth="1"/>
    <col min="7" max="7" width="13.85546875" customWidth="1"/>
    <col min="8" max="8" width="17.140625" customWidth="1"/>
    <col min="9" max="9" width="16.7109375" customWidth="1"/>
    <col min="10" max="10" width="16.42578125" customWidth="1"/>
    <col min="11" max="11" width="17.7109375" customWidth="1"/>
    <col min="12" max="12" width="16.85546875" customWidth="1"/>
  </cols>
  <sheetData>
    <row r="1" spans="1:11" x14ac:dyDescent="0.2">
      <c r="B1" s="2" t="s">
        <v>0</v>
      </c>
      <c r="C1" s="2" t="s">
        <v>1</v>
      </c>
      <c r="D1" s="2"/>
      <c r="E1" s="9" t="s">
        <v>12</v>
      </c>
      <c r="F1" s="7" t="s">
        <v>13</v>
      </c>
      <c r="G1" s="2" t="s">
        <v>2</v>
      </c>
      <c r="H1" s="5" t="s">
        <v>3</v>
      </c>
      <c r="I1" s="1" t="s">
        <v>22</v>
      </c>
      <c r="J1" s="1" t="s">
        <v>23</v>
      </c>
      <c r="K1" t="s">
        <v>24</v>
      </c>
    </row>
    <row r="2" spans="1:11" x14ac:dyDescent="0.2">
      <c r="B2" s="9"/>
      <c r="C2" s="3"/>
      <c r="D2" s="3"/>
      <c r="E2" s="9"/>
      <c r="F2" s="8"/>
      <c r="G2" s="3"/>
      <c r="H2" s="6"/>
      <c r="I2" s="15"/>
      <c r="J2" s="1"/>
    </row>
    <row r="3" spans="1:11" x14ac:dyDescent="0.2">
      <c r="B3" s="9">
        <v>4.57</v>
      </c>
      <c r="C3" s="4">
        <v>1150000</v>
      </c>
      <c r="D3" s="4">
        <v>1150000</v>
      </c>
      <c r="E3" s="11">
        <f>(((B3*C3*6)+(D3*B3*6))/310)*(22.5/52)</f>
        <v>88026.364764268001</v>
      </c>
      <c r="F3" s="10">
        <f>E3*1.5</f>
        <v>132039.54714640201</v>
      </c>
      <c r="G3" s="3">
        <v>200</v>
      </c>
      <c r="H3" s="12">
        <f>F3*G3</f>
        <v>26407909.4292804</v>
      </c>
      <c r="I3" s="14">
        <v>423</v>
      </c>
      <c r="J3">
        <v>1</v>
      </c>
      <c r="K3" s="13"/>
    </row>
    <row r="4" spans="1:11" x14ac:dyDescent="0.2">
      <c r="A4" t="s">
        <v>5</v>
      </c>
      <c r="B4" s="9">
        <v>4.2699999999999996</v>
      </c>
      <c r="C4" s="4">
        <v>1150000</v>
      </c>
      <c r="D4" s="4">
        <v>1150000</v>
      </c>
      <c r="E4" s="11">
        <f t="shared" ref="E4:E20" si="0">(((B4*C4*6)+(D4*B4*6))/300)*(22.5/52)</f>
        <v>84989.423076923049</v>
      </c>
      <c r="F4" s="10">
        <f t="shared" ref="F4:F22" si="1">E4*1.5</f>
        <v>127484.13461538457</v>
      </c>
      <c r="G4" s="3">
        <v>200</v>
      </c>
      <c r="H4" s="12">
        <f t="shared" ref="H4:H22" si="2">F4*G4</f>
        <v>25496826.923076913</v>
      </c>
      <c r="I4" s="14"/>
      <c r="K4" s="13"/>
    </row>
    <row r="5" spans="1:11" x14ac:dyDescent="0.2">
      <c r="A5" t="s">
        <v>4</v>
      </c>
      <c r="B5" s="9">
        <v>3.66</v>
      </c>
      <c r="C5" s="4">
        <v>1150000</v>
      </c>
      <c r="D5" s="4">
        <v>1150000</v>
      </c>
      <c r="E5" s="11">
        <f>(((B5*C5*6)+(D5*B5*6))/290)*(22.5/52)</f>
        <v>75360.079575596814</v>
      </c>
      <c r="F5" s="10">
        <f t="shared" si="1"/>
        <v>113040.11936339522</v>
      </c>
      <c r="G5" s="3">
        <v>200</v>
      </c>
      <c r="H5" s="12">
        <f t="shared" si="2"/>
        <v>22608023.872679044</v>
      </c>
      <c r="I5" s="14">
        <v>267.7</v>
      </c>
      <c r="K5" s="13"/>
    </row>
    <row r="6" spans="1:11" x14ac:dyDescent="0.2">
      <c r="B6" s="9">
        <v>2.69</v>
      </c>
      <c r="C6" s="4">
        <v>1150000</v>
      </c>
      <c r="D6" s="4">
        <v>1150000</v>
      </c>
      <c r="E6" s="11">
        <f t="shared" si="0"/>
        <v>53541.346153846156</v>
      </c>
      <c r="F6" s="10">
        <f t="shared" si="1"/>
        <v>80312.019230769234</v>
      </c>
      <c r="G6" s="3">
        <v>200</v>
      </c>
      <c r="H6" s="12">
        <f t="shared" si="2"/>
        <v>16062403.846153846</v>
      </c>
      <c r="I6" s="14"/>
      <c r="K6" s="13"/>
    </row>
    <row r="7" spans="1:11" x14ac:dyDescent="0.2">
      <c r="A7" t="s">
        <v>6</v>
      </c>
      <c r="B7" s="9">
        <v>4.9000000000000004</v>
      </c>
      <c r="C7" s="4">
        <v>1150000</v>
      </c>
      <c r="D7" s="4">
        <v>1150000</v>
      </c>
      <c r="E7" s="11">
        <f>(((B7*C7*6)+(D7*B7*6))/310)*(22.5/52)</f>
        <v>94382.75434243177</v>
      </c>
      <c r="F7" s="10">
        <f t="shared" si="1"/>
        <v>141574.13151364765</v>
      </c>
      <c r="G7" s="3">
        <v>200</v>
      </c>
      <c r="H7" s="12">
        <f t="shared" si="2"/>
        <v>28314826.302729528</v>
      </c>
      <c r="I7" s="14"/>
      <c r="K7" s="13"/>
    </row>
    <row r="8" spans="1:11" x14ac:dyDescent="0.2">
      <c r="A8" t="s">
        <v>7</v>
      </c>
      <c r="B8" s="9">
        <v>3.03</v>
      </c>
      <c r="C8" s="4">
        <v>1150000</v>
      </c>
      <c r="D8" s="4">
        <v>1150000</v>
      </c>
      <c r="E8" s="11">
        <f t="shared" si="0"/>
        <v>60308.653846153851</v>
      </c>
      <c r="F8" s="10">
        <f t="shared" si="1"/>
        <v>90462.98076923078</v>
      </c>
      <c r="G8" s="3">
        <v>200</v>
      </c>
      <c r="H8" s="12">
        <f t="shared" si="2"/>
        <v>18092596.153846156</v>
      </c>
      <c r="I8" s="14"/>
      <c r="K8" s="13"/>
    </row>
    <row r="9" spans="1:11" x14ac:dyDescent="0.2">
      <c r="B9" s="9">
        <v>4.9800000000000004</v>
      </c>
      <c r="C9" s="4">
        <v>1150000</v>
      </c>
      <c r="D9" s="4">
        <v>1150000</v>
      </c>
      <c r="E9" s="11">
        <f t="shared" si="0"/>
        <v>99121.153846153873</v>
      </c>
      <c r="F9" s="10">
        <f t="shared" si="1"/>
        <v>148681.73076923081</v>
      </c>
      <c r="G9" s="3">
        <v>200</v>
      </c>
      <c r="H9" s="12">
        <f t="shared" si="2"/>
        <v>29736346.153846163</v>
      </c>
      <c r="I9" s="14"/>
      <c r="K9" s="13"/>
    </row>
    <row r="10" spans="1:11" x14ac:dyDescent="0.2">
      <c r="A10" t="s">
        <v>8</v>
      </c>
      <c r="B10" s="9">
        <v>3.96</v>
      </c>
      <c r="C10" s="4">
        <v>1150000</v>
      </c>
      <c r="D10" s="4">
        <v>1150000</v>
      </c>
      <c r="E10" s="11">
        <f t="shared" si="0"/>
        <v>78819.230769230766</v>
      </c>
      <c r="F10" s="10">
        <f t="shared" si="1"/>
        <v>118228.84615384616</v>
      </c>
      <c r="G10" s="3">
        <v>200</v>
      </c>
      <c r="H10" s="12">
        <f t="shared" si="2"/>
        <v>23645769.230769232</v>
      </c>
      <c r="I10" s="14"/>
      <c r="K10" s="13"/>
    </row>
    <row r="11" spans="1:11" x14ac:dyDescent="0.2">
      <c r="A11" t="s">
        <v>9</v>
      </c>
      <c r="B11" s="9">
        <v>4.9800000000000004</v>
      </c>
      <c r="C11" s="4">
        <v>1150000</v>
      </c>
      <c r="D11" s="4">
        <v>1150000</v>
      </c>
      <c r="E11" s="11">
        <f t="shared" si="0"/>
        <v>99121.153846153873</v>
      </c>
      <c r="F11" s="10">
        <f t="shared" si="1"/>
        <v>148681.73076923081</v>
      </c>
      <c r="G11" s="3">
        <v>200</v>
      </c>
      <c r="H11" s="12">
        <f t="shared" si="2"/>
        <v>29736346.153846163</v>
      </c>
      <c r="I11" s="14"/>
      <c r="K11" s="13"/>
    </row>
    <row r="12" spans="1:11" x14ac:dyDescent="0.2">
      <c r="A12" t="s">
        <v>10</v>
      </c>
      <c r="B12" s="9">
        <v>2.34</v>
      </c>
      <c r="C12" s="4">
        <v>1150000</v>
      </c>
      <c r="D12" s="4">
        <v>1150000</v>
      </c>
      <c r="E12" s="11">
        <f t="shared" si="0"/>
        <v>46575</v>
      </c>
      <c r="F12" s="10">
        <f t="shared" si="1"/>
        <v>69862.5</v>
      </c>
      <c r="G12" s="3">
        <v>200</v>
      </c>
      <c r="H12" s="12">
        <f t="shared" si="2"/>
        <v>13972500</v>
      </c>
      <c r="I12" s="14"/>
      <c r="K12" s="13"/>
    </row>
    <row r="13" spans="1:11" x14ac:dyDescent="0.2">
      <c r="A13" t="s">
        <v>11</v>
      </c>
      <c r="B13" s="9">
        <v>3.98</v>
      </c>
      <c r="C13" s="4">
        <v>1150000</v>
      </c>
      <c r="D13" s="4">
        <v>1150000</v>
      </c>
      <c r="E13" s="11">
        <f>(((B13*C13*6)+(D13*B13*6))/290)*(22.5/52)</f>
        <v>81948.938992042444</v>
      </c>
      <c r="F13" s="10">
        <f t="shared" si="1"/>
        <v>122923.40848806367</v>
      </c>
      <c r="G13" s="3">
        <v>200</v>
      </c>
      <c r="H13" s="12">
        <f t="shared" si="2"/>
        <v>24584681.697612733</v>
      </c>
      <c r="I13" s="14">
        <v>150</v>
      </c>
      <c r="K13" s="13"/>
    </row>
    <row r="14" spans="1:11" x14ac:dyDescent="0.2">
      <c r="A14" t="s">
        <v>14</v>
      </c>
      <c r="B14" s="9">
        <v>2.34</v>
      </c>
      <c r="C14" s="4">
        <v>1150000</v>
      </c>
      <c r="D14" s="4">
        <v>1150000</v>
      </c>
      <c r="E14" s="11">
        <f t="shared" si="0"/>
        <v>46575</v>
      </c>
      <c r="F14" s="10">
        <f t="shared" si="1"/>
        <v>69862.5</v>
      </c>
      <c r="G14" s="3">
        <v>200</v>
      </c>
      <c r="H14" s="12">
        <f t="shared" si="2"/>
        <v>13972500</v>
      </c>
      <c r="I14" s="14"/>
      <c r="K14" s="13"/>
    </row>
    <row r="15" spans="1:11" x14ac:dyDescent="0.2">
      <c r="A15" t="s">
        <v>25</v>
      </c>
      <c r="B15" s="9">
        <v>2.67</v>
      </c>
      <c r="C15" s="4">
        <v>1150000</v>
      </c>
      <c r="D15" s="4">
        <v>1150000</v>
      </c>
      <c r="E15" s="11">
        <f t="shared" si="0"/>
        <v>53143.269230769234</v>
      </c>
      <c r="F15" s="10">
        <f t="shared" si="1"/>
        <v>79714.903846153844</v>
      </c>
      <c r="G15" s="3">
        <v>71</v>
      </c>
      <c r="H15" s="12">
        <f t="shared" si="2"/>
        <v>5659758.173076923</v>
      </c>
      <c r="I15" s="14"/>
      <c r="K15" s="13"/>
    </row>
    <row r="16" spans="1:11" x14ac:dyDescent="0.2">
      <c r="A16" t="s">
        <v>15</v>
      </c>
      <c r="B16" s="9">
        <v>2.34</v>
      </c>
      <c r="C16" s="4">
        <v>1150000</v>
      </c>
      <c r="D16" s="4">
        <v>1150000</v>
      </c>
      <c r="E16" s="11">
        <f t="shared" si="0"/>
        <v>46575</v>
      </c>
      <c r="F16" s="10">
        <f t="shared" si="1"/>
        <v>69862.5</v>
      </c>
      <c r="G16" s="3">
        <v>200</v>
      </c>
      <c r="H16" s="12">
        <f t="shared" si="2"/>
        <v>13972500</v>
      </c>
      <c r="I16" s="14"/>
      <c r="K16" s="13"/>
    </row>
    <row r="17" spans="1:11" x14ac:dyDescent="0.2">
      <c r="A17" t="s">
        <v>16</v>
      </c>
      <c r="B17" s="9">
        <v>4.9800000000000004</v>
      </c>
      <c r="C17" s="4">
        <v>1150000</v>
      </c>
      <c r="D17" s="4">
        <v>1150000</v>
      </c>
      <c r="E17" s="11">
        <f t="shared" si="0"/>
        <v>99121.153846153873</v>
      </c>
      <c r="F17" s="10">
        <f t="shared" si="1"/>
        <v>148681.73076923081</v>
      </c>
      <c r="G17" s="3">
        <v>200</v>
      </c>
      <c r="H17" s="12">
        <f t="shared" si="2"/>
        <v>29736346.153846163</v>
      </c>
      <c r="I17" s="14"/>
      <c r="K17" s="13"/>
    </row>
    <row r="18" spans="1:11" x14ac:dyDescent="0.2">
      <c r="A18" t="s">
        <v>19</v>
      </c>
      <c r="B18" s="9">
        <v>3.66</v>
      </c>
      <c r="C18" s="4">
        <v>1150000</v>
      </c>
      <c r="D18" s="4">
        <v>1150000</v>
      </c>
      <c r="E18" s="11">
        <f t="shared" si="0"/>
        <v>72848.076923076922</v>
      </c>
      <c r="F18" s="10">
        <f t="shared" si="1"/>
        <v>109272.11538461538</v>
      </c>
      <c r="G18" s="3">
        <v>200</v>
      </c>
      <c r="H18" s="12">
        <f t="shared" si="2"/>
        <v>21854423.076923076</v>
      </c>
      <c r="I18" s="14"/>
      <c r="K18" s="13"/>
    </row>
    <row r="19" spans="1:11" x14ac:dyDescent="0.2">
      <c r="A19" t="s">
        <v>17</v>
      </c>
      <c r="B19" s="9">
        <v>3.65</v>
      </c>
      <c r="C19" s="4">
        <v>1150000</v>
      </c>
      <c r="D19" s="4">
        <v>1150000</v>
      </c>
      <c r="E19" s="11">
        <f>(((B19*C19*6)+(D19*B19*6))/290)*(22.5/52)</f>
        <v>75154.1777188329</v>
      </c>
      <c r="F19" s="10">
        <f t="shared" si="1"/>
        <v>112731.26657824934</v>
      </c>
      <c r="G19" s="3">
        <v>200</v>
      </c>
      <c r="H19" s="12">
        <f t="shared" si="2"/>
        <v>22546253.315649867</v>
      </c>
      <c r="I19" s="14">
        <v>356.2</v>
      </c>
      <c r="K19" s="13"/>
    </row>
    <row r="20" spans="1:11" x14ac:dyDescent="0.2">
      <c r="A20" t="s">
        <v>18</v>
      </c>
      <c r="B20" s="9">
        <v>4.58</v>
      </c>
      <c r="C20" s="4">
        <v>1150000</v>
      </c>
      <c r="D20" s="4">
        <v>1150000</v>
      </c>
      <c r="E20" s="11">
        <f t="shared" si="0"/>
        <v>91159.61538461539</v>
      </c>
      <c r="F20" s="10">
        <f t="shared" si="1"/>
        <v>136739.42307692309</v>
      </c>
      <c r="G20" s="3">
        <v>200</v>
      </c>
      <c r="H20" s="12">
        <f t="shared" si="2"/>
        <v>27347884.61538462</v>
      </c>
      <c r="I20" s="14"/>
      <c r="K20" s="13"/>
    </row>
    <row r="21" spans="1:11" x14ac:dyDescent="0.2">
      <c r="A21" t="s">
        <v>20</v>
      </c>
      <c r="B21" s="9">
        <v>2.67</v>
      </c>
      <c r="C21" s="4">
        <v>1150000</v>
      </c>
      <c r="D21" s="4">
        <v>1150000</v>
      </c>
      <c r="E21" s="11">
        <f>(((B21*C21*6)+(D21*B21*6))/280)*(22.5/52)</f>
        <v>56939.217032967033</v>
      </c>
      <c r="F21" s="10">
        <f t="shared" si="1"/>
        <v>85408.825549450557</v>
      </c>
      <c r="G21" s="3">
        <v>200</v>
      </c>
      <c r="H21" s="12">
        <f t="shared" si="2"/>
        <v>17081765.109890111</v>
      </c>
      <c r="I21" s="14"/>
      <c r="K21" s="13"/>
    </row>
    <row r="22" spans="1:11" x14ac:dyDescent="0.2">
      <c r="A22" t="s">
        <v>21</v>
      </c>
      <c r="B22" s="9">
        <v>2.27</v>
      </c>
      <c r="C22" s="4">
        <v>1150000</v>
      </c>
      <c r="D22" s="4">
        <v>1150000</v>
      </c>
      <c r="E22" s="11">
        <f>(((B22*C22*6)+(D22*B22*6))/270)*(22.5/52)</f>
        <v>50201.923076923078</v>
      </c>
      <c r="F22" s="10">
        <f t="shared" si="1"/>
        <v>75302.884615384624</v>
      </c>
      <c r="G22" s="3">
        <v>200</v>
      </c>
      <c r="H22" s="12">
        <f t="shared" si="2"/>
        <v>15060576.923076924</v>
      </c>
      <c r="I22" s="14">
        <v>69</v>
      </c>
      <c r="K22" s="13"/>
    </row>
    <row r="27" spans="1:11" x14ac:dyDescent="0.2">
      <c r="B27" s="9">
        <v>4.24</v>
      </c>
      <c r="C27" s="4">
        <v>730000</v>
      </c>
      <c r="D27" s="4">
        <v>730000</v>
      </c>
      <c r="E27" s="11">
        <f>(((B27*C27*4)+(D27*B27*8))/392)*(46/52)</f>
        <v>83818.210361067511</v>
      </c>
      <c r="F27" s="10">
        <f>E27*1.5</f>
        <v>125727.31554160127</v>
      </c>
      <c r="G27" s="3">
        <v>200</v>
      </c>
      <c r="H27" s="12">
        <f>F27*G27</f>
        <v>25145463.108320255</v>
      </c>
    </row>
    <row r="30" spans="1:11" x14ac:dyDescent="0.2">
      <c r="B30" s="9">
        <v>3.91</v>
      </c>
      <c r="C30" s="4">
        <v>650000</v>
      </c>
      <c r="D30" s="4">
        <v>730000</v>
      </c>
      <c r="E30" s="11">
        <f>(((B30*C30*4)+(D30*B30*4)+(I30*D30*4))/392)*(46/52)</f>
        <v>76645.604395604401</v>
      </c>
      <c r="F30" s="10">
        <f>E30*1.5</f>
        <v>114968.4065934066</v>
      </c>
      <c r="G30" s="3">
        <v>200</v>
      </c>
      <c r="H30" s="12">
        <f>F30*G30</f>
        <v>22993681.318681322</v>
      </c>
      <c r="I30" s="1">
        <v>4.24</v>
      </c>
    </row>
    <row r="31" spans="1:11" x14ac:dyDescent="0.2">
      <c r="D31" s="4">
        <v>730000</v>
      </c>
      <c r="E31" s="1">
        <f>(D31*I31)+(D31*I31*30% )</f>
        <v>4023760</v>
      </c>
      <c r="I31" s="1">
        <v>4.24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Phuong Hong</dc:creator>
  <cp:lastModifiedBy>phuonghong</cp:lastModifiedBy>
  <dcterms:created xsi:type="dcterms:W3CDTF">2007-06-11T14:46:55Z</dcterms:created>
  <dcterms:modified xsi:type="dcterms:W3CDTF">2015-12-14T04:13:43Z</dcterms:modified>
</cp:coreProperties>
</file>